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16995" windowHeight="5160"/>
  </bookViews>
  <sheets>
    <sheet name="Sales breakdown" sheetId="1" r:id="rId1"/>
    <sheet name="Cost Breakdown" sheetId="3" r:id="rId2"/>
  </sheets>
  <calcPr calcId="144525"/>
</workbook>
</file>

<file path=xl/calcChain.xml><?xml version="1.0" encoding="utf-8"?>
<calcChain xmlns="http://schemas.openxmlformats.org/spreadsheetml/2006/main">
  <c r="D20" i="1" l="1"/>
  <c r="D19" i="1"/>
  <c r="D18" i="1"/>
  <c r="D17" i="1"/>
  <c r="E20" i="1"/>
  <c r="E19" i="1"/>
  <c r="E18" i="1"/>
  <c r="E17" i="1"/>
  <c r="E23" i="3" l="1"/>
  <c r="E22" i="3"/>
  <c r="E21" i="3"/>
  <c r="E20" i="3"/>
  <c r="E19" i="3"/>
  <c r="E18" i="3"/>
  <c r="E17" i="3"/>
  <c r="D12" i="3"/>
  <c r="E11" i="3"/>
  <c r="E10" i="3"/>
  <c r="E9" i="3"/>
  <c r="E8" i="3"/>
  <c r="E7" i="3"/>
  <c r="E6" i="3"/>
  <c r="E5" i="3"/>
  <c r="E4" i="3"/>
  <c r="E12" i="3" l="1"/>
  <c r="C41" i="1" l="1"/>
  <c r="D41" i="1" s="1"/>
  <c r="C39" i="1"/>
  <c r="E39" i="1" s="1"/>
  <c r="H39" i="1" s="1"/>
  <c r="C55" i="1"/>
  <c r="E55" i="1" s="1"/>
  <c r="H55" i="1" s="1"/>
  <c r="C48" i="1"/>
  <c r="D48" i="1" s="1"/>
  <c r="C34" i="1"/>
  <c r="D34" i="1" s="1"/>
  <c r="C20" i="1"/>
  <c r="C12" i="1"/>
  <c r="D12" i="1" s="1"/>
  <c r="E12" i="1" l="1"/>
  <c r="H12" i="1" s="1"/>
  <c r="D39" i="1"/>
  <c r="G39" i="1" s="1"/>
  <c r="G41" i="1"/>
  <c r="I39" i="1"/>
  <c r="E41" i="1"/>
  <c r="H41" i="1" s="1"/>
  <c r="D55" i="1"/>
  <c r="G55" i="1" s="1"/>
  <c r="I55" i="1" s="1"/>
  <c r="G48" i="1"/>
  <c r="E48" i="1"/>
  <c r="H48" i="1" s="1"/>
  <c r="G34" i="1"/>
  <c r="E34" i="1"/>
  <c r="H34" i="1" s="1"/>
  <c r="G20" i="1"/>
  <c r="H20" i="1"/>
  <c r="F12" i="1"/>
  <c r="G12" i="1"/>
  <c r="I12" i="1" s="1"/>
  <c r="C26" i="1"/>
  <c r="D26" i="1" s="1"/>
  <c r="C25" i="1"/>
  <c r="E25" i="1" s="1"/>
  <c r="H25" i="1" s="1"/>
  <c r="C24" i="1"/>
  <c r="D24" i="1" s="1"/>
  <c r="C19" i="1"/>
  <c r="C18" i="1"/>
  <c r="H18" i="1" s="1"/>
  <c r="C17" i="1"/>
  <c r="C11" i="1"/>
  <c r="E11" i="1" s="1"/>
  <c r="H11" i="1" s="1"/>
  <c r="C10" i="1"/>
  <c r="D10" i="1" s="1"/>
  <c r="C5" i="1"/>
  <c r="D5" i="1" s="1"/>
  <c r="C4" i="1"/>
  <c r="E4" i="1" s="1"/>
  <c r="H4" i="1" s="1"/>
  <c r="C3" i="1"/>
  <c r="E3" i="1" s="1"/>
  <c r="H3" i="1" s="1"/>
  <c r="G18" i="1" l="1"/>
  <c r="I18" i="1" s="1"/>
  <c r="F39" i="1"/>
  <c r="I41" i="1"/>
  <c r="D11" i="1"/>
  <c r="G11" i="1" s="1"/>
  <c r="I11" i="1" s="1"/>
  <c r="F55" i="1"/>
  <c r="F41" i="1"/>
  <c r="I48" i="1"/>
  <c r="F48" i="1"/>
  <c r="I34" i="1"/>
  <c r="F34" i="1"/>
  <c r="F20" i="1"/>
  <c r="I20" i="1"/>
  <c r="D25" i="1"/>
  <c r="G25" i="1" s="1"/>
  <c r="I25" i="1" s="1"/>
  <c r="G26" i="1"/>
  <c r="G24" i="1"/>
  <c r="E24" i="1"/>
  <c r="H24" i="1" s="1"/>
  <c r="E26" i="1"/>
  <c r="H26" i="1" s="1"/>
  <c r="G19" i="1"/>
  <c r="G17" i="1"/>
  <c r="H17" i="1"/>
  <c r="H19" i="1"/>
  <c r="G10" i="1"/>
  <c r="E10" i="1"/>
  <c r="H10" i="1" s="1"/>
  <c r="G5" i="1"/>
  <c r="E5" i="1"/>
  <c r="H5" i="1" s="1"/>
  <c r="D4" i="1"/>
  <c r="D3" i="1"/>
  <c r="F11" i="1" l="1"/>
  <c r="F18" i="1"/>
  <c r="F25" i="1"/>
  <c r="F26" i="1"/>
  <c r="F24" i="1"/>
  <c r="I24" i="1"/>
  <c r="I26" i="1"/>
  <c r="I19" i="1"/>
  <c r="I17" i="1"/>
  <c r="F17" i="1"/>
  <c r="F19" i="1"/>
  <c r="I10" i="1"/>
  <c r="F10" i="1"/>
  <c r="I5" i="1"/>
  <c r="F5" i="1"/>
  <c r="G4" i="1"/>
  <c r="I4" i="1" s="1"/>
  <c r="F4" i="1"/>
  <c r="F3" i="1"/>
  <c r="G3" i="1"/>
  <c r="I3" i="1" s="1"/>
  <c r="D24" i="3"/>
  <c r="E24" i="3"/>
</calcChain>
</file>

<file path=xl/sharedStrings.xml><?xml version="1.0" encoding="utf-8"?>
<sst xmlns="http://schemas.openxmlformats.org/spreadsheetml/2006/main" count="123" uniqueCount="47">
  <si>
    <t>Players</t>
  </si>
  <si>
    <t>Teams</t>
  </si>
  <si>
    <t>Session</t>
  </si>
  <si>
    <t>No teams registered</t>
  </si>
  <si>
    <t>Total</t>
  </si>
  <si>
    <t>Age: 11u</t>
  </si>
  <si>
    <t>Age: 12u</t>
  </si>
  <si>
    <t>Age: 13u</t>
  </si>
  <si>
    <t>Age: 14u</t>
  </si>
  <si>
    <t>Age: 15u</t>
  </si>
  <si>
    <t>Age: 16u</t>
  </si>
  <si>
    <t>Age: 17u</t>
  </si>
  <si>
    <t>Age: 18u</t>
  </si>
  <si>
    <t>1 FFR</t>
  </si>
  <si>
    <t>5 FFR</t>
  </si>
  <si>
    <t>Price for Firewire System</t>
  </si>
  <si>
    <t>Item Description</t>
  </si>
  <si>
    <t>Vendor</t>
  </si>
  <si>
    <t>Quantity</t>
  </si>
  <si>
    <t>Price</t>
  </si>
  <si>
    <t>Toshiba computers with power supply</t>
  </si>
  <si>
    <t>Toshiba - Refurbished</t>
  </si>
  <si>
    <t>Both systems require  internet connection and IP camera needs an ambient microphone.</t>
  </si>
  <si>
    <t>Sony HandyCams with power supply</t>
  </si>
  <si>
    <t>Ebay</t>
  </si>
  <si>
    <t>Wide Angle Lens</t>
  </si>
  <si>
    <t>4pin/6pin cord</t>
  </si>
  <si>
    <t>Best Buy</t>
  </si>
  <si>
    <t>Firewire card</t>
  </si>
  <si>
    <t>firewire-1394.c0m</t>
  </si>
  <si>
    <t>Repeater cable</t>
  </si>
  <si>
    <t>Tripod insert</t>
  </si>
  <si>
    <t>Wolf camera</t>
  </si>
  <si>
    <t>8 ft camera stand</t>
  </si>
  <si>
    <t>Lowe's</t>
  </si>
  <si>
    <t>Total Price</t>
  </si>
  <si>
    <t>Price for IP Camera System</t>
  </si>
  <si>
    <t>Toshiba</t>
  </si>
  <si>
    <t>GVI IP Cameras</t>
  </si>
  <si>
    <t>Enovative Networks</t>
  </si>
  <si>
    <t xml:space="preserve">Wide angle lens </t>
  </si>
  <si>
    <t>3 ft Cat 6 Cross over etheret cable</t>
  </si>
  <si>
    <t>cablestogo.com</t>
  </si>
  <si>
    <t>50ft  Cat 6 ethernet cable</t>
  </si>
  <si>
    <t>frys.com</t>
  </si>
  <si>
    <t>PoE injector</t>
  </si>
  <si>
    <t>Outdoor case for 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</si>
</sst>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8" fontId="0" fillId="0" borderId="0" xfId="0" applyNumberFormat="1" applyFont="1" applyFill="1" applyAlignment="1">
      <alignment horizontal="center"/>
    </xf>
    <xf numFmtId="8" fontId="0" fillId="0" borderId="0" xfId="0" applyNumberFormat="1" applyFont="1" applyFill="1"/>
    <xf numFmtId="8" fontId="1" fillId="0" borderId="0" xfId="0" applyNumberFormat="1" applyFont="1" applyFill="1"/>
    <xf numFmtId="8" fontId="0" fillId="0" borderId="0" xfId="0" applyNumberFormat="1" applyFill="1"/>
    <xf numFmtId="0" fontId="3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Fill="1" applyBorder="1" applyAlignment="1">
      <alignment horizontal="center" wrapText="1"/>
    </xf>
    <xf numFmtId="8" fontId="2" fillId="0" borderId="0" xfId="0" applyNumberFormat="1" applyFont="1" applyFill="1" applyBorder="1" applyAlignment="1">
      <alignment horizontal="center" wrapText="1"/>
    </xf>
    <xf numFmtId="0" fontId="0" fillId="2" borderId="0" xfId="0" applyFill="1" applyBorder="1"/>
    <xf numFmtId="0" fontId="0" fillId="0" borderId="0" xfId="0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/>
    <xf numFmtId="0" fontId="0" fillId="3" borderId="0" xfId="0" applyFill="1"/>
    <xf numFmtId="0" fontId="0" fillId="3" borderId="0" xfId="0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4" borderId="0" xfId="0" applyFill="1" applyBorder="1" applyAlignment="1">
      <alignment horizontal="center" wrapText="1"/>
    </xf>
    <xf numFmtId="164" fontId="0" fillId="4" borderId="0" xfId="0" applyNumberFormat="1" applyFill="1" applyAlignment="1">
      <alignment horizontal="center" wrapText="1"/>
    </xf>
    <xf numFmtId="164" fontId="1" fillId="4" borderId="0" xfId="0" applyNumberFormat="1" applyFont="1" applyFill="1" applyAlignment="1">
      <alignment horizontal="center" wrapText="1"/>
    </xf>
    <xf numFmtId="164" fontId="0" fillId="4" borderId="0" xfId="0" applyNumberFormat="1" applyFill="1" applyBorder="1" applyAlignment="1">
      <alignment horizontal="center" wrapText="1"/>
    </xf>
    <xf numFmtId="164" fontId="1" fillId="4" borderId="0" xfId="0" applyNumberFormat="1" applyFont="1" applyFill="1" applyBorder="1" applyAlignment="1">
      <alignment horizontal="center" wrapText="1"/>
    </xf>
    <xf numFmtId="0" fontId="1" fillId="4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 wrapText="1"/>
    </xf>
    <xf numFmtId="164" fontId="1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7" fontId="0" fillId="0" borderId="0" xfId="1" applyNumberFormat="1" applyFont="1" applyFill="1" applyAlignment="1">
      <alignment horizontal="center"/>
    </xf>
    <xf numFmtId="7" fontId="1" fillId="0" borderId="0" xfId="1" applyNumberFormat="1" applyFont="1" applyFill="1" applyAlignment="1">
      <alignment horizontal="center"/>
    </xf>
    <xf numFmtId="0" fontId="1" fillId="0" borderId="0" xfId="0" applyFont="1" applyFill="1"/>
    <xf numFmtId="8" fontId="0" fillId="0" borderId="0" xfId="0" applyNumberFormat="1" applyFont="1" applyFill="1" applyBorder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0" fillId="0" borderId="0" xfId="0" applyNumberForma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9" fontId="0" fillId="3" borderId="0" xfId="0" applyNumberForma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164" fontId="0" fillId="0" borderId="4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0" fontId="0" fillId="0" borderId="5" xfId="0" applyBorder="1" applyAlignment="1">
      <alignment vertical="top" wrapText="1"/>
    </xf>
    <xf numFmtId="164" fontId="0" fillId="0" borderId="5" xfId="0" applyNumberForma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164" fontId="0" fillId="0" borderId="0" xfId="0" applyNumberFormat="1"/>
    <xf numFmtId="164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0" fillId="0" borderId="6" xfId="0" applyNumberFormat="1" applyBorder="1" applyAlignment="1">
      <alignment vertical="top" wrapText="1"/>
    </xf>
    <xf numFmtId="0" fontId="0" fillId="0" borderId="7" xfId="0" applyBorder="1" applyAlignment="1">
      <alignment vertical="top" wrapText="1"/>
    </xf>
    <xf numFmtId="164" fontId="0" fillId="0" borderId="8" xfId="0" applyNumberFormat="1" applyBorder="1"/>
    <xf numFmtId="0" fontId="4" fillId="0" borderId="0" xfId="0" applyFont="1"/>
    <xf numFmtId="0" fontId="0" fillId="0" borderId="0" xfId="0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6">
    <dxf>
      <numFmt numFmtId="164" formatCode="&quot;$&quot;#,##0.00"/>
      <alignment horizontal="general" vertical="top" textRotation="0" wrapText="1" relative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numFmt numFmtId="164" formatCode="&quot;$&quot;#,##0.00"/>
      <alignment horizontal="general" vertical="top" textRotation="0" wrapText="1" relative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general" vertical="top" textRotation="0" wrapText="1" relative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general" vertical="top" textRotation="0" wrapText="1" relative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alignment horizontal="center" textRotation="0" indent="0" justifyLastLine="0" shrinkToFit="0" readingOrder="0"/>
    </dxf>
    <dxf>
      <numFmt numFmtId="164" formatCode="&quot;$&quot;#,##0.00"/>
      <alignment horizontal="general" vertical="top" textRotation="0" wrapText="1" relative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numFmt numFmtId="164" formatCode="&quot;$&quot;#,##0.00"/>
      <alignment horizontal="general" vertical="top" textRotation="0" wrapText="1" relative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general" vertical="top" textRotation="0" wrapText="1" relative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alignment horizontal="general" vertical="top" textRotation="0" wrapText="1" relative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7" name="Table1" displayName="Table1" ref="A3:E12" totalsRowShown="0" headerRowDxfId="15" headerRowBorderDxfId="14" tableBorderDxfId="13">
  <autoFilter ref="A3:E12"/>
  <tableColumns count="5">
    <tableColumn id="1" name="Item Description" dataDxfId="12"/>
    <tableColumn id="5" name="Vendor" dataDxfId="11"/>
    <tableColumn id="2" name="Quantity" dataDxfId="10"/>
    <tableColumn id="3" name="Price" dataDxfId="9"/>
    <tableColumn id="4" name="Total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8" name="Table2" displayName="Table2" ref="A16:E23" totalsRowShown="0" headerRowDxfId="7" headerRowBorderDxfId="6" tableBorderDxfId="5">
  <autoFilter ref="A16:E23"/>
  <tableColumns count="5">
    <tableColumn id="1" name="Item Description" dataDxfId="4"/>
    <tableColumn id="5" name="Vendor" dataDxfId="3"/>
    <tableColumn id="2" name="Quantity" dataDxfId="2"/>
    <tableColumn id="3" name="Price" dataDxfId="1"/>
    <tableColumn id="4" name="Total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view="pageLayout" topLeftCell="A35" zoomScaleNormal="100" workbookViewId="0">
      <selection activeCell="C3" sqref="C3"/>
    </sheetView>
  </sheetViews>
  <sheetFormatPr defaultRowHeight="15" x14ac:dyDescent="0.25"/>
  <cols>
    <col min="1" max="1" width="9.140625" style="10"/>
    <col min="2" max="2" width="11.28515625" customWidth="1"/>
    <col min="3" max="3" width="9.5703125" customWidth="1"/>
    <col min="4" max="4" width="13.85546875" customWidth="1"/>
    <col min="5" max="5" width="11.5703125" customWidth="1"/>
    <col min="6" max="6" width="11.5703125" style="1" customWidth="1"/>
    <col min="7" max="8" width="14.140625" customWidth="1"/>
    <col min="9" max="9" width="12.85546875" style="1" customWidth="1"/>
  </cols>
  <sheetData>
    <row r="1" spans="1:10" x14ac:dyDescent="0.25">
      <c r="A1" s="47" t="s">
        <v>5</v>
      </c>
      <c r="B1" s="22"/>
      <c r="C1" s="22"/>
      <c r="D1" s="48">
        <v>0.4</v>
      </c>
      <c r="E1" s="48">
        <v>0.6</v>
      </c>
      <c r="F1" s="49" t="s">
        <v>13</v>
      </c>
      <c r="G1" s="48">
        <v>0.4</v>
      </c>
      <c r="H1" s="48">
        <v>0.6</v>
      </c>
      <c r="I1" s="49" t="s">
        <v>14</v>
      </c>
    </row>
    <row r="2" spans="1:10" s="3" customFormat="1" x14ac:dyDescent="0.25">
      <c r="A2" s="11" t="s">
        <v>2</v>
      </c>
      <c r="B2" s="2" t="s">
        <v>1</v>
      </c>
      <c r="C2" s="2" t="s">
        <v>0</v>
      </c>
      <c r="D2" s="14">
        <v>9.9499999999999993</v>
      </c>
      <c r="E2" s="14">
        <v>39.950000000000003</v>
      </c>
      <c r="F2" s="8" t="s">
        <v>4</v>
      </c>
      <c r="G2" s="13">
        <v>9.9499999999999993</v>
      </c>
      <c r="H2" s="13">
        <v>39.950000000000003</v>
      </c>
      <c r="I2" s="8" t="s">
        <v>4</v>
      </c>
    </row>
    <row r="3" spans="1:10" x14ac:dyDescent="0.25">
      <c r="A3" s="26">
        <v>1</v>
      </c>
      <c r="B3" s="34">
        <v>32</v>
      </c>
      <c r="C3" s="34">
        <f>B3*12</f>
        <v>384</v>
      </c>
      <c r="D3" s="44">
        <f>C3*40%*D2</f>
        <v>1528.3200000000002</v>
      </c>
      <c r="E3" s="44">
        <f>C3*60%*E2</f>
        <v>9204.48</v>
      </c>
      <c r="F3" s="45">
        <f>D3+E3</f>
        <v>10732.8</v>
      </c>
      <c r="G3" s="46">
        <f t="shared" ref="G3:H5" si="0">D3*5</f>
        <v>7641.6</v>
      </c>
      <c r="H3" s="46">
        <f t="shared" si="0"/>
        <v>46022.399999999994</v>
      </c>
      <c r="I3" s="6">
        <f>G3+H3</f>
        <v>53663.999999999993</v>
      </c>
    </row>
    <row r="4" spans="1:10" x14ac:dyDescent="0.25">
      <c r="A4" s="26">
        <v>2</v>
      </c>
      <c r="B4" s="34">
        <v>4</v>
      </c>
      <c r="C4" s="34">
        <f>B4*12</f>
        <v>48</v>
      </c>
      <c r="D4" s="44">
        <f>C4*40%*D2</f>
        <v>191.04000000000002</v>
      </c>
      <c r="E4" s="44">
        <f>C4*60%*E2</f>
        <v>1150.56</v>
      </c>
      <c r="F4" s="45">
        <f>D4+E4</f>
        <v>1341.6</v>
      </c>
      <c r="G4" s="46">
        <f t="shared" si="0"/>
        <v>955.2</v>
      </c>
      <c r="H4" s="46">
        <f t="shared" si="0"/>
        <v>5752.7999999999993</v>
      </c>
      <c r="I4" s="6">
        <f>G4+H4</f>
        <v>6707.9999999999991</v>
      </c>
    </row>
    <row r="5" spans="1:10" x14ac:dyDescent="0.25">
      <c r="A5" s="26">
        <v>3</v>
      </c>
      <c r="B5" s="34">
        <v>32</v>
      </c>
      <c r="C5" s="34">
        <f>B5*12</f>
        <v>384</v>
      </c>
      <c r="D5" s="44">
        <f>C5*40%*D2</f>
        <v>1528.3200000000002</v>
      </c>
      <c r="E5" s="44">
        <f>C5*60%*E2</f>
        <v>9204.48</v>
      </c>
      <c r="F5" s="45">
        <f>D5+E5</f>
        <v>10732.8</v>
      </c>
      <c r="G5" s="46">
        <f t="shared" si="0"/>
        <v>7641.6</v>
      </c>
      <c r="H5" s="46">
        <f t="shared" si="0"/>
        <v>46022.399999999994</v>
      </c>
      <c r="I5" s="6">
        <f>G5+H5</f>
        <v>53663.999999999993</v>
      </c>
    </row>
    <row r="6" spans="1:10" ht="15" customHeight="1" x14ac:dyDescent="0.25">
      <c r="A6" s="26">
        <v>4</v>
      </c>
      <c r="B6" s="71" t="s">
        <v>3</v>
      </c>
      <c r="C6" s="71"/>
      <c r="D6" s="4"/>
      <c r="E6" s="5"/>
      <c r="F6" s="6"/>
      <c r="G6" s="7"/>
      <c r="H6" s="7"/>
      <c r="I6" s="6"/>
    </row>
    <row r="7" spans="1:10" ht="15" customHeight="1" x14ac:dyDescent="0.25">
      <c r="A7" s="26"/>
      <c r="B7" s="40"/>
      <c r="C7" s="27"/>
      <c r="D7" s="4"/>
      <c r="E7" s="5"/>
      <c r="F7" s="6"/>
      <c r="G7" s="7"/>
      <c r="H7" s="7"/>
      <c r="I7" s="6"/>
    </row>
    <row r="8" spans="1:10" x14ac:dyDescent="0.25">
      <c r="A8" s="47" t="s">
        <v>6</v>
      </c>
      <c r="B8" s="22"/>
      <c r="C8" s="22"/>
      <c r="D8" s="48">
        <v>0.4</v>
      </c>
      <c r="E8" s="48">
        <v>0.6</v>
      </c>
      <c r="F8" s="49" t="s">
        <v>13</v>
      </c>
      <c r="G8" s="48">
        <v>0.4</v>
      </c>
      <c r="H8" s="48">
        <v>0.6</v>
      </c>
      <c r="I8" s="49" t="s">
        <v>14</v>
      </c>
    </row>
    <row r="9" spans="1:10" s="12" customFormat="1" x14ac:dyDescent="0.25">
      <c r="A9" s="11" t="s">
        <v>2</v>
      </c>
      <c r="B9" s="2" t="s">
        <v>1</v>
      </c>
      <c r="C9" s="2" t="s">
        <v>0</v>
      </c>
      <c r="D9" s="14">
        <v>9.9499999999999993</v>
      </c>
      <c r="E9" s="14">
        <v>39.950000000000003</v>
      </c>
      <c r="F9" s="8" t="s">
        <v>4</v>
      </c>
      <c r="G9" s="13">
        <v>9.9499999999999993</v>
      </c>
      <c r="H9" s="13">
        <v>39.950000000000003</v>
      </c>
      <c r="I9" s="8" t="s">
        <v>4</v>
      </c>
    </row>
    <row r="10" spans="1:10" ht="15" customHeight="1" x14ac:dyDescent="0.25">
      <c r="A10" s="16">
        <v>1</v>
      </c>
      <c r="B10" s="40">
        <v>32</v>
      </c>
      <c r="C10" s="40">
        <f>B10*12</f>
        <v>384</v>
      </c>
      <c r="D10" s="38">
        <f>C10*40%*D9</f>
        <v>1528.3200000000002</v>
      </c>
      <c r="E10" s="38">
        <f>C10*60%*E9</f>
        <v>9204.48</v>
      </c>
      <c r="F10" s="39">
        <f>D10+E10</f>
        <v>10732.8</v>
      </c>
      <c r="G10" s="38">
        <f t="shared" ref="G10:H12" si="1">D10*5</f>
        <v>7641.6</v>
      </c>
      <c r="H10" s="38">
        <f t="shared" si="1"/>
        <v>46022.399999999994</v>
      </c>
      <c r="I10" s="39">
        <f>G10+H10</f>
        <v>53663.999999999993</v>
      </c>
    </row>
    <row r="11" spans="1:10" ht="15" customHeight="1" x14ac:dyDescent="0.25">
      <c r="A11" s="16">
        <v>2</v>
      </c>
      <c r="B11" s="40">
        <v>16</v>
      </c>
      <c r="C11" s="40">
        <f>B11*12</f>
        <v>192</v>
      </c>
      <c r="D11" s="38">
        <f>C11*40%*D9</f>
        <v>764.16000000000008</v>
      </c>
      <c r="E11" s="38">
        <f>C11*60%*E9</f>
        <v>4602.24</v>
      </c>
      <c r="F11" s="39">
        <f>D11+E11</f>
        <v>5366.4</v>
      </c>
      <c r="G11" s="38">
        <f t="shared" si="1"/>
        <v>3820.8</v>
      </c>
      <c r="H11" s="38">
        <f t="shared" si="1"/>
        <v>23011.199999999997</v>
      </c>
      <c r="I11" s="39">
        <f>G11+H11</f>
        <v>26831.999999999996</v>
      </c>
    </row>
    <row r="12" spans="1:10" ht="15.75" customHeight="1" x14ac:dyDescent="0.25">
      <c r="A12" s="16">
        <v>3</v>
      </c>
      <c r="B12" s="40">
        <v>32</v>
      </c>
      <c r="C12" s="40">
        <f>B12*12</f>
        <v>384</v>
      </c>
      <c r="D12" s="38">
        <f>C12*40%*D9</f>
        <v>1528.3200000000002</v>
      </c>
      <c r="E12" s="38">
        <f>C12*60%*E9</f>
        <v>9204.48</v>
      </c>
      <c r="F12" s="39">
        <f>D12+E12</f>
        <v>10732.8</v>
      </c>
      <c r="G12" s="38">
        <f t="shared" si="1"/>
        <v>7641.6</v>
      </c>
      <c r="H12" s="38">
        <f t="shared" si="1"/>
        <v>46022.399999999994</v>
      </c>
      <c r="I12" s="39">
        <f>G12+H12</f>
        <v>53663.999999999993</v>
      </c>
    </row>
    <row r="13" spans="1:10" ht="15" customHeight="1" x14ac:dyDescent="0.25">
      <c r="A13" s="26">
        <v>4</v>
      </c>
      <c r="B13" s="71" t="s">
        <v>3</v>
      </c>
      <c r="C13" s="71"/>
      <c r="D13" s="27"/>
      <c r="E13" s="27"/>
      <c r="F13" s="43"/>
      <c r="G13" s="27"/>
      <c r="H13" s="27"/>
      <c r="I13" s="43"/>
    </row>
    <row r="14" spans="1:10" ht="15" customHeight="1" x14ac:dyDescent="0.25">
      <c r="A14" s="26"/>
      <c r="B14" s="40"/>
      <c r="C14" s="27"/>
      <c r="D14" s="27"/>
      <c r="E14" s="27"/>
      <c r="F14" s="43"/>
      <c r="G14" s="27"/>
      <c r="H14" s="27"/>
      <c r="I14" s="43"/>
    </row>
    <row r="15" spans="1:10" s="12" customFormat="1" ht="14.25" customHeight="1" x14ac:dyDescent="0.25">
      <c r="A15" s="50" t="s">
        <v>7</v>
      </c>
      <c r="B15" s="51"/>
      <c r="C15" s="51"/>
      <c r="D15" s="48">
        <v>0.4</v>
      </c>
      <c r="E15" s="48">
        <v>0.6</v>
      </c>
      <c r="F15" s="49" t="s">
        <v>13</v>
      </c>
      <c r="G15" s="48">
        <v>0.4</v>
      </c>
      <c r="H15" s="48">
        <v>0.6</v>
      </c>
      <c r="I15" s="49" t="s">
        <v>14</v>
      </c>
      <c r="J15" s="2"/>
    </row>
    <row r="16" spans="1:10" s="12" customFormat="1" ht="14.25" customHeight="1" x14ac:dyDescent="0.25">
      <c r="A16" s="11" t="s">
        <v>2</v>
      </c>
      <c r="B16" s="2" t="s">
        <v>1</v>
      </c>
      <c r="C16" s="2" t="s">
        <v>0</v>
      </c>
      <c r="D16" s="14">
        <v>9.9499999999999993</v>
      </c>
      <c r="E16" s="14">
        <v>39.950000000000003</v>
      </c>
      <c r="F16" s="8" t="s">
        <v>4</v>
      </c>
      <c r="G16" s="13">
        <v>9.9499999999999993</v>
      </c>
      <c r="H16" s="13">
        <v>39.950000000000003</v>
      </c>
      <c r="I16" s="8" t="s">
        <v>4</v>
      </c>
      <c r="J16" s="2"/>
    </row>
    <row r="17" spans="1:10" ht="15" customHeight="1" x14ac:dyDescent="0.25">
      <c r="A17" s="16">
        <v>1</v>
      </c>
      <c r="B17" s="40">
        <v>24</v>
      </c>
      <c r="C17" s="40">
        <f>B17*12</f>
        <v>288</v>
      </c>
      <c r="D17" s="38">
        <f>C17*40%*D16</f>
        <v>1146.24</v>
      </c>
      <c r="E17" s="38">
        <f>C17*60%*E16</f>
        <v>6903.36</v>
      </c>
      <c r="F17" s="39">
        <f>D17+E17</f>
        <v>8049.5999999999995</v>
      </c>
      <c r="G17" s="38">
        <f t="shared" ref="G17:H20" si="2">D17*5</f>
        <v>5731.2</v>
      </c>
      <c r="H17" s="38">
        <f t="shared" si="2"/>
        <v>34516.799999999996</v>
      </c>
      <c r="I17" s="39">
        <f>G17+H17</f>
        <v>40247.999999999993</v>
      </c>
      <c r="J17" s="9"/>
    </row>
    <row r="18" spans="1:10" x14ac:dyDescent="0.25">
      <c r="A18" s="16">
        <v>2</v>
      </c>
      <c r="B18" s="40">
        <v>32</v>
      </c>
      <c r="C18" s="40">
        <f>B18*12</f>
        <v>384</v>
      </c>
      <c r="D18" s="38">
        <f>C18*40%*D16</f>
        <v>1528.3200000000002</v>
      </c>
      <c r="E18" s="38">
        <f>C18*60%*E16</f>
        <v>9204.48</v>
      </c>
      <c r="F18" s="39">
        <f>D18+E18</f>
        <v>10732.8</v>
      </c>
      <c r="G18" s="38">
        <f t="shared" si="2"/>
        <v>7641.6</v>
      </c>
      <c r="H18" s="38">
        <f t="shared" si="2"/>
        <v>46022.399999999994</v>
      </c>
      <c r="I18" s="39">
        <f>G18+H18</f>
        <v>53663.999999999993</v>
      </c>
      <c r="J18" s="9"/>
    </row>
    <row r="19" spans="1:10" x14ac:dyDescent="0.25">
      <c r="A19" s="16">
        <v>3</v>
      </c>
      <c r="B19" s="40">
        <v>48</v>
      </c>
      <c r="C19" s="40">
        <f>B19*12</f>
        <v>576</v>
      </c>
      <c r="D19" s="38">
        <f>C19*40%*D16</f>
        <v>2292.48</v>
      </c>
      <c r="E19" s="38">
        <f>C19*60%*E16</f>
        <v>13806.72</v>
      </c>
      <c r="F19" s="39">
        <f>D19+E19</f>
        <v>16099.199999999999</v>
      </c>
      <c r="G19" s="38">
        <f t="shared" si="2"/>
        <v>11462.4</v>
      </c>
      <c r="H19" s="38">
        <f t="shared" si="2"/>
        <v>69033.599999999991</v>
      </c>
      <c r="I19" s="39">
        <f>G19+H19</f>
        <v>80495.999999999985</v>
      </c>
      <c r="J19" s="9"/>
    </row>
    <row r="20" spans="1:10" x14ac:dyDescent="0.25">
      <c r="A20" s="26">
        <v>4</v>
      </c>
      <c r="B20" s="34">
        <v>4</v>
      </c>
      <c r="C20" s="34">
        <f>B20*12</f>
        <v>48</v>
      </c>
      <c r="D20" s="36">
        <f>C20*40%*D16</f>
        <v>191.04000000000002</v>
      </c>
      <c r="E20" s="36">
        <f>C20*60%*E16</f>
        <v>1150.56</v>
      </c>
      <c r="F20" s="37">
        <f>D20+E20</f>
        <v>1341.6</v>
      </c>
      <c r="G20" s="36">
        <f t="shared" si="2"/>
        <v>955.2</v>
      </c>
      <c r="H20" s="36">
        <f t="shared" si="2"/>
        <v>5752.7999999999993</v>
      </c>
      <c r="I20" s="37">
        <f>G20+H20</f>
        <v>6707.9999999999991</v>
      </c>
    </row>
    <row r="21" spans="1:10" x14ac:dyDescent="0.25">
      <c r="A21" s="26"/>
      <c r="B21" s="34"/>
      <c r="C21" s="34"/>
      <c r="D21" s="36"/>
      <c r="E21" s="36"/>
      <c r="F21" s="37"/>
      <c r="G21" s="36"/>
      <c r="H21" s="36"/>
      <c r="I21" s="37"/>
    </row>
    <row r="22" spans="1:10" x14ac:dyDescent="0.25">
      <c r="A22" s="47" t="s">
        <v>8</v>
      </c>
      <c r="B22" s="22"/>
      <c r="C22" s="22"/>
      <c r="D22" s="48">
        <v>0.4</v>
      </c>
      <c r="E22" s="48">
        <v>0.6</v>
      </c>
      <c r="F22" s="49" t="s">
        <v>13</v>
      </c>
      <c r="G22" s="48">
        <v>0.4</v>
      </c>
      <c r="H22" s="48">
        <v>0.6</v>
      </c>
      <c r="I22" s="49" t="s">
        <v>14</v>
      </c>
    </row>
    <row r="23" spans="1:10" s="12" customFormat="1" x14ac:dyDescent="0.25">
      <c r="A23" s="11" t="s">
        <v>2</v>
      </c>
      <c r="B23" s="2" t="s">
        <v>1</v>
      </c>
      <c r="C23" s="2" t="s">
        <v>0</v>
      </c>
      <c r="D23" s="14">
        <v>9.9499999999999993</v>
      </c>
      <c r="E23" s="14">
        <v>39.950000000000003</v>
      </c>
      <c r="F23" s="8" t="s">
        <v>4</v>
      </c>
      <c r="G23" s="13">
        <v>9.9499999999999993</v>
      </c>
      <c r="H23" s="13">
        <v>39.950000000000003</v>
      </c>
      <c r="I23" s="8" t="s">
        <v>4</v>
      </c>
    </row>
    <row r="24" spans="1:10" x14ac:dyDescent="0.25">
      <c r="A24" s="16">
        <v>1</v>
      </c>
      <c r="B24" s="40">
        <v>16</v>
      </c>
      <c r="C24" s="40">
        <f>B24*12</f>
        <v>192</v>
      </c>
      <c r="D24" s="38">
        <f>C24*40%*D23</f>
        <v>764.16000000000008</v>
      </c>
      <c r="E24" s="38">
        <f>C24*60%*E23</f>
        <v>4602.24</v>
      </c>
      <c r="F24" s="39">
        <f>D24+E24</f>
        <v>5366.4</v>
      </c>
      <c r="G24" s="38">
        <f t="shared" ref="G24:H26" si="3">D24*5</f>
        <v>3820.8</v>
      </c>
      <c r="H24" s="38">
        <f t="shared" si="3"/>
        <v>23011.199999999997</v>
      </c>
      <c r="I24" s="39">
        <f>G24+H24</f>
        <v>26831.999999999996</v>
      </c>
    </row>
    <row r="25" spans="1:10" x14ac:dyDescent="0.25">
      <c r="A25" s="16">
        <v>2</v>
      </c>
      <c r="B25" s="40">
        <v>30</v>
      </c>
      <c r="C25" s="40">
        <f>B25*12</f>
        <v>360</v>
      </c>
      <c r="D25" s="38">
        <f>C25*40%*D23</f>
        <v>1432.8</v>
      </c>
      <c r="E25" s="38">
        <f>C25*60%*E23</f>
        <v>8629.2000000000007</v>
      </c>
      <c r="F25" s="39">
        <f>D25+E25</f>
        <v>10062</v>
      </c>
      <c r="G25" s="38">
        <f t="shared" si="3"/>
        <v>7164</v>
      </c>
      <c r="H25" s="38">
        <f t="shared" si="3"/>
        <v>43146</v>
      </c>
      <c r="I25" s="39">
        <f>G25+H25</f>
        <v>50310</v>
      </c>
    </row>
    <row r="26" spans="1:10" x14ac:dyDescent="0.25">
      <c r="A26" s="16">
        <v>3</v>
      </c>
      <c r="B26" s="40">
        <v>36</v>
      </c>
      <c r="C26" s="40">
        <f>B26*12</f>
        <v>432</v>
      </c>
      <c r="D26" s="38">
        <f>C26*40%*D23</f>
        <v>1719.36</v>
      </c>
      <c r="E26" s="38">
        <f>C26*60%*E23</f>
        <v>10355.040000000001</v>
      </c>
      <c r="F26" s="39">
        <f>D26+E26</f>
        <v>12074.400000000001</v>
      </c>
      <c r="G26" s="38">
        <f t="shared" si="3"/>
        <v>8596.7999999999993</v>
      </c>
      <c r="H26" s="38">
        <f t="shared" si="3"/>
        <v>51775.200000000004</v>
      </c>
      <c r="I26" s="39">
        <f>G26+H26</f>
        <v>60372</v>
      </c>
    </row>
    <row r="27" spans="1:10" ht="14.25" customHeight="1" x14ac:dyDescent="0.25">
      <c r="A27" s="16">
        <v>4</v>
      </c>
      <c r="B27" s="71" t="s">
        <v>3</v>
      </c>
      <c r="C27" s="71"/>
      <c r="D27" s="38"/>
      <c r="E27" s="38"/>
      <c r="F27" s="39"/>
      <c r="G27" s="38"/>
      <c r="H27" s="38"/>
      <c r="I27" s="39"/>
    </row>
    <row r="28" spans="1:10" ht="14.25" customHeight="1" x14ac:dyDescent="0.25">
      <c r="A28" s="16"/>
      <c r="B28" s="40"/>
      <c r="C28" s="40"/>
      <c r="D28" s="38"/>
      <c r="E28" s="38"/>
      <c r="F28" s="39"/>
      <c r="G28" s="38"/>
      <c r="H28" s="38"/>
      <c r="I28" s="39"/>
    </row>
    <row r="29" spans="1:10" x14ac:dyDescent="0.25">
      <c r="A29" s="47" t="s">
        <v>9</v>
      </c>
      <c r="B29" s="22"/>
      <c r="C29" s="22"/>
      <c r="D29" s="48">
        <v>0.4</v>
      </c>
      <c r="E29" s="48">
        <v>0.6</v>
      </c>
      <c r="F29" s="49" t="s">
        <v>13</v>
      </c>
      <c r="G29" s="48">
        <v>0.4</v>
      </c>
      <c r="H29" s="48">
        <v>0.6</v>
      </c>
      <c r="I29" s="49" t="s">
        <v>14</v>
      </c>
    </row>
    <row r="30" spans="1:10" ht="15" customHeight="1" x14ac:dyDescent="0.25">
      <c r="A30" s="11" t="s">
        <v>2</v>
      </c>
      <c r="B30" s="2" t="s">
        <v>1</v>
      </c>
      <c r="C30" s="2" t="s">
        <v>0</v>
      </c>
      <c r="D30" s="14">
        <v>9.9499999999999993</v>
      </c>
      <c r="E30" s="14">
        <v>39.950000000000003</v>
      </c>
      <c r="F30" s="8" t="s">
        <v>4</v>
      </c>
      <c r="G30" s="13">
        <v>9.9499999999999993</v>
      </c>
      <c r="H30" s="13">
        <v>39.950000000000003</v>
      </c>
      <c r="I30" s="8" t="s">
        <v>4</v>
      </c>
      <c r="J30" s="9"/>
    </row>
    <row r="31" spans="1:10" x14ac:dyDescent="0.25">
      <c r="A31" s="16">
        <v>1</v>
      </c>
      <c r="B31" s="75" t="s">
        <v>3</v>
      </c>
      <c r="C31" s="75"/>
      <c r="D31" s="38"/>
      <c r="E31" s="38"/>
      <c r="F31" s="39"/>
      <c r="G31" s="38"/>
      <c r="H31" s="38"/>
      <c r="I31" s="39"/>
      <c r="J31" s="9"/>
    </row>
    <row r="32" spans="1:10" ht="15" customHeight="1" x14ac:dyDescent="0.25">
      <c r="A32" s="16">
        <v>2</v>
      </c>
      <c r="B32" s="75" t="s">
        <v>3</v>
      </c>
      <c r="C32" s="75"/>
      <c r="D32" s="38"/>
      <c r="E32" s="38"/>
      <c r="F32" s="39"/>
      <c r="G32" s="38"/>
      <c r="H32" s="38"/>
      <c r="I32" s="39"/>
      <c r="J32" s="9"/>
    </row>
    <row r="33" spans="1:10" x14ac:dyDescent="0.25">
      <c r="A33" s="16">
        <v>3</v>
      </c>
      <c r="B33" s="75" t="s">
        <v>3</v>
      </c>
      <c r="C33" s="75"/>
      <c r="D33" s="38"/>
      <c r="E33" s="38"/>
      <c r="F33" s="39"/>
      <c r="G33" s="38"/>
      <c r="H33" s="38"/>
      <c r="I33" s="39"/>
      <c r="J33" s="9"/>
    </row>
    <row r="34" spans="1:10" x14ac:dyDescent="0.25">
      <c r="A34" s="16">
        <v>4</v>
      </c>
      <c r="B34" s="40">
        <v>11</v>
      </c>
      <c r="C34" s="40">
        <f>B34*12</f>
        <v>132</v>
      </c>
      <c r="D34" s="38">
        <f>C34*40%*D30</f>
        <v>525.36</v>
      </c>
      <c r="E34" s="38">
        <f>C34*60%*E30</f>
        <v>3164.0400000000004</v>
      </c>
      <c r="F34" s="39">
        <f>D34+E34</f>
        <v>3689.4000000000005</v>
      </c>
      <c r="G34" s="38">
        <f t="shared" ref="G34" si="4">D34*5</f>
        <v>2626.8</v>
      </c>
      <c r="H34" s="38">
        <f t="shared" ref="H34" si="5">E34*5</f>
        <v>15820.200000000003</v>
      </c>
      <c r="I34" s="39">
        <f>G34+H34</f>
        <v>18447.000000000004</v>
      </c>
      <c r="J34" s="9"/>
    </row>
    <row r="35" spans="1:10" x14ac:dyDescent="0.25">
      <c r="A35" s="16"/>
      <c r="B35" s="40"/>
      <c r="C35" s="40"/>
      <c r="D35" s="38"/>
      <c r="E35" s="38"/>
      <c r="F35" s="39"/>
      <c r="G35" s="38"/>
      <c r="H35" s="38"/>
      <c r="I35" s="39"/>
      <c r="J35" s="9"/>
    </row>
    <row r="36" spans="1:10" s="15" customFormat="1" x14ac:dyDescent="0.25">
      <c r="A36" s="50" t="s">
        <v>10</v>
      </c>
      <c r="B36" s="23"/>
      <c r="C36" s="23"/>
      <c r="D36" s="48">
        <v>0.4</v>
      </c>
      <c r="E36" s="48">
        <v>0.6</v>
      </c>
      <c r="F36" s="49" t="s">
        <v>13</v>
      </c>
      <c r="G36" s="48">
        <v>0.4</v>
      </c>
      <c r="H36" s="48">
        <v>0.6</v>
      </c>
      <c r="I36" s="49" t="s">
        <v>14</v>
      </c>
      <c r="J36" s="16"/>
    </row>
    <row r="37" spans="1:10" s="21" customFormat="1" x14ac:dyDescent="0.25">
      <c r="A37" s="13" t="s">
        <v>2</v>
      </c>
      <c r="B37" s="13" t="s">
        <v>1</v>
      </c>
      <c r="C37" s="13" t="s">
        <v>0</v>
      </c>
      <c r="D37" s="19">
        <v>9.9499999999999993</v>
      </c>
      <c r="E37" s="19">
        <v>39.950000000000003</v>
      </c>
      <c r="F37" s="20" t="s">
        <v>4</v>
      </c>
      <c r="G37" s="19"/>
      <c r="H37" s="19"/>
      <c r="I37" s="20" t="s">
        <v>4</v>
      </c>
      <c r="J37" s="13"/>
    </row>
    <row r="38" spans="1:10" s="15" customFormat="1" ht="15" customHeight="1" x14ac:dyDescent="0.25">
      <c r="A38" s="28">
        <v>1</v>
      </c>
      <c r="B38" s="74" t="s">
        <v>3</v>
      </c>
      <c r="C38" s="74"/>
      <c r="D38" s="31"/>
      <c r="E38" s="31"/>
      <c r="F38" s="32"/>
      <c r="G38" s="31"/>
      <c r="H38" s="31"/>
      <c r="I38" s="32"/>
      <c r="J38" s="16"/>
    </row>
    <row r="39" spans="1:10" s="15" customFormat="1" x14ac:dyDescent="0.25">
      <c r="A39" s="16">
        <v>2</v>
      </c>
      <c r="B39" s="16">
        <v>8</v>
      </c>
      <c r="C39" s="16">
        <f>B39*12</f>
        <v>96</v>
      </c>
      <c r="D39" s="17">
        <f>C39*40%*D37</f>
        <v>382.08000000000004</v>
      </c>
      <c r="E39" s="17">
        <f>C39*60%*E37</f>
        <v>2301.12</v>
      </c>
      <c r="F39" s="18">
        <f>D39+E39</f>
        <v>2683.2</v>
      </c>
      <c r="G39" s="17">
        <f t="shared" ref="G39" si="6">D39*5</f>
        <v>1910.4</v>
      </c>
      <c r="H39" s="17">
        <f t="shared" ref="H39" si="7">E39*5</f>
        <v>11505.599999999999</v>
      </c>
      <c r="I39" s="18">
        <f>G39+H39</f>
        <v>13415.999999999998</v>
      </c>
      <c r="J39" s="16"/>
    </row>
    <row r="40" spans="1:10" s="15" customFormat="1" ht="15" customHeight="1" x14ac:dyDescent="0.25">
      <c r="A40" s="16">
        <v>3</v>
      </c>
      <c r="B40" s="71" t="s">
        <v>3</v>
      </c>
      <c r="C40" s="71"/>
      <c r="D40" s="17"/>
      <c r="E40" s="17"/>
      <c r="F40" s="18"/>
      <c r="G40" s="17"/>
      <c r="H40" s="17"/>
      <c r="I40" s="18"/>
      <c r="J40" s="16"/>
    </row>
    <row r="41" spans="1:10" x14ac:dyDescent="0.25">
      <c r="A41" s="26">
        <v>4</v>
      </c>
      <c r="B41" s="34">
        <v>14</v>
      </c>
      <c r="C41" s="34">
        <f>B41*12</f>
        <v>168</v>
      </c>
      <c r="D41" s="41">
        <f>C41*40%*D37</f>
        <v>668.64</v>
      </c>
      <c r="E41" s="41">
        <f>C41*60%*E37</f>
        <v>4026.96</v>
      </c>
      <c r="F41" s="42">
        <f>D41+E41</f>
        <v>4695.6000000000004</v>
      </c>
      <c r="G41" s="41">
        <f t="shared" ref="G41" si="8">D41*5</f>
        <v>3343.2</v>
      </c>
      <c r="H41" s="41">
        <f t="shared" ref="H41" si="9">E41*5</f>
        <v>20134.8</v>
      </c>
      <c r="I41" s="42">
        <f>G41+H41</f>
        <v>23478</v>
      </c>
    </row>
    <row r="42" spans="1:10" x14ac:dyDescent="0.25">
      <c r="A42" s="26"/>
      <c r="B42" s="34"/>
      <c r="C42" s="34"/>
      <c r="D42" s="41"/>
      <c r="E42" s="41"/>
      <c r="F42" s="42"/>
      <c r="G42" s="41"/>
      <c r="H42" s="41"/>
      <c r="I42" s="42"/>
    </row>
    <row r="43" spans="1:10" x14ac:dyDescent="0.25">
      <c r="A43" s="47" t="s">
        <v>11</v>
      </c>
      <c r="B43" s="22"/>
      <c r="C43" s="22"/>
      <c r="D43" s="48">
        <v>0.4</v>
      </c>
      <c r="E43" s="48">
        <v>0.6</v>
      </c>
      <c r="F43" s="49" t="s">
        <v>13</v>
      </c>
      <c r="G43" s="48">
        <v>0.4</v>
      </c>
      <c r="H43" s="48">
        <v>0.6</v>
      </c>
      <c r="I43" s="49" t="s">
        <v>14</v>
      </c>
    </row>
    <row r="44" spans="1:10" ht="16.5" customHeight="1" x14ac:dyDescent="0.25">
      <c r="A44" s="11" t="s">
        <v>2</v>
      </c>
      <c r="B44" s="2" t="s">
        <v>1</v>
      </c>
      <c r="C44" s="2" t="s">
        <v>0</v>
      </c>
      <c r="D44" s="14">
        <v>9.9499999999999993</v>
      </c>
      <c r="E44" s="14">
        <v>39.950000000000003</v>
      </c>
      <c r="F44" s="8" t="s">
        <v>4</v>
      </c>
      <c r="G44" s="13"/>
      <c r="H44" s="13"/>
      <c r="I44" s="8" t="s">
        <v>4</v>
      </c>
      <c r="J44" s="9"/>
    </row>
    <row r="45" spans="1:10" ht="15" customHeight="1" x14ac:dyDescent="0.25">
      <c r="A45" s="28">
        <v>1</v>
      </c>
      <c r="B45" s="76" t="s">
        <v>3</v>
      </c>
      <c r="C45" s="76"/>
      <c r="D45" s="29"/>
      <c r="E45" s="29"/>
      <c r="F45" s="30"/>
      <c r="G45" s="29"/>
      <c r="H45" s="29"/>
      <c r="I45" s="30"/>
      <c r="J45" s="9"/>
    </row>
    <row r="46" spans="1:10" ht="15" customHeight="1" x14ac:dyDescent="0.25">
      <c r="A46" s="16">
        <v>2</v>
      </c>
      <c r="B46" s="75" t="s">
        <v>3</v>
      </c>
      <c r="C46" s="75"/>
      <c r="D46" s="38"/>
      <c r="E46" s="38"/>
      <c r="F46" s="39"/>
      <c r="G46" s="38"/>
      <c r="H46" s="38"/>
      <c r="I46" s="39"/>
      <c r="J46" s="9"/>
    </row>
    <row r="47" spans="1:10" x14ac:dyDescent="0.25">
      <c r="A47" s="16">
        <v>3</v>
      </c>
      <c r="B47" s="75" t="s">
        <v>3</v>
      </c>
      <c r="C47" s="75"/>
      <c r="D47" s="38"/>
      <c r="E47" s="38"/>
      <c r="F47" s="39"/>
      <c r="G47" s="38"/>
      <c r="H47" s="38"/>
      <c r="I47" s="39"/>
      <c r="J47" s="9"/>
    </row>
    <row r="48" spans="1:10" x14ac:dyDescent="0.25">
      <c r="A48" s="16">
        <v>4</v>
      </c>
      <c r="B48" s="40">
        <v>10</v>
      </c>
      <c r="C48" s="40">
        <f>B48*12</f>
        <v>120</v>
      </c>
      <c r="D48" s="38">
        <f>C48*40%*D44</f>
        <v>477.59999999999997</v>
      </c>
      <c r="E48" s="38">
        <f>C48*60%*E44</f>
        <v>2876.4</v>
      </c>
      <c r="F48" s="39">
        <f>D48+E48</f>
        <v>3354</v>
      </c>
      <c r="G48" s="38">
        <f t="shared" ref="G48" si="10">D48*5</f>
        <v>2388</v>
      </c>
      <c r="H48" s="38">
        <f t="shared" ref="H48" si="11">E48*5</f>
        <v>14382</v>
      </c>
      <c r="I48" s="39">
        <f>G48+H48</f>
        <v>16770</v>
      </c>
      <c r="J48" s="9"/>
    </row>
    <row r="49" spans="1:10" x14ac:dyDescent="0.25">
      <c r="A49" s="16"/>
      <c r="B49" s="40"/>
      <c r="C49" s="40"/>
      <c r="D49" s="38"/>
      <c r="E49" s="38"/>
      <c r="F49" s="39"/>
      <c r="G49" s="38"/>
      <c r="H49" s="38"/>
      <c r="I49" s="39"/>
      <c r="J49" s="9"/>
    </row>
    <row r="50" spans="1:10" x14ac:dyDescent="0.25">
      <c r="A50" s="47" t="s">
        <v>12</v>
      </c>
      <c r="B50" s="22"/>
      <c r="C50" s="22"/>
      <c r="D50" s="48">
        <v>0.4</v>
      </c>
      <c r="E50" s="48">
        <v>0.6</v>
      </c>
      <c r="F50" s="49" t="s">
        <v>13</v>
      </c>
      <c r="G50" s="48">
        <v>0.4</v>
      </c>
      <c r="H50" s="48">
        <v>0.6</v>
      </c>
      <c r="I50" s="49" t="s">
        <v>14</v>
      </c>
    </row>
    <row r="51" spans="1:10" x14ac:dyDescent="0.25">
      <c r="A51" s="11" t="s">
        <v>2</v>
      </c>
      <c r="B51" s="2" t="s">
        <v>1</v>
      </c>
      <c r="C51" s="2" t="s">
        <v>0</v>
      </c>
      <c r="D51" s="14">
        <v>9.9499999999999993</v>
      </c>
      <c r="E51" s="14">
        <v>39.950000000000003</v>
      </c>
      <c r="F51" s="8" t="s">
        <v>4</v>
      </c>
      <c r="G51" s="13"/>
      <c r="H51" s="13"/>
      <c r="I51" s="8" t="s">
        <v>4</v>
      </c>
    </row>
    <row r="52" spans="1:10" x14ac:dyDescent="0.25">
      <c r="A52" s="24">
        <v>1</v>
      </c>
      <c r="B52" s="72" t="s">
        <v>3</v>
      </c>
      <c r="C52" s="72"/>
      <c r="D52" s="25"/>
      <c r="E52" s="25"/>
      <c r="F52" s="33"/>
      <c r="G52" s="25"/>
      <c r="H52" s="25"/>
      <c r="I52" s="33"/>
    </row>
    <row r="53" spans="1:10" x14ac:dyDescent="0.25">
      <c r="A53" s="26">
        <v>2</v>
      </c>
      <c r="B53" s="73" t="s">
        <v>3</v>
      </c>
      <c r="C53" s="73"/>
      <c r="D53" s="34"/>
      <c r="E53" s="34"/>
      <c r="F53" s="35"/>
      <c r="G53" s="34"/>
      <c r="H53" s="34"/>
      <c r="I53" s="35"/>
    </row>
    <row r="54" spans="1:10" x14ac:dyDescent="0.25">
      <c r="A54" s="26">
        <v>3</v>
      </c>
      <c r="B54" s="73" t="s">
        <v>3</v>
      </c>
      <c r="C54" s="73"/>
      <c r="D54" s="34"/>
      <c r="E54" s="34"/>
      <c r="F54" s="35"/>
      <c r="G54" s="34"/>
      <c r="H54" s="34"/>
      <c r="I54" s="35"/>
    </row>
    <row r="55" spans="1:10" x14ac:dyDescent="0.25">
      <c r="A55" s="26">
        <v>4</v>
      </c>
      <c r="B55" s="34">
        <v>14</v>
      </c>
      <c r="C55" s="34">
        <f>B55*12</f>
        <v>168</v>
      </c>
      <c r="D55" s="36">
        <f>C55*40%*D51</f>
        <v>668.64</v>
      </c>
      <c r="E55" s="36">
        <f>C55*60%*E51</f>
        <v>4026.96</v>
      </c>
      <c r="F55" s="37">
        <f>D55+E55</f>
        <v>4695.6000000000004</v>
      </c>
      <c r="G55" s="36">
        <f t="shared" ref="G55" si="12">D55*5</f>
        <v>3343.2</v>
      </c>
      <c r="H55" s="36">
        <f t="shared" ref="H55" si="13">E55*5</f>
        <v>20134.8</v>
      </c>
      <c r="I55" s="37">
        <f>G55+H55</f>
        <v>23478</v>
      </c>
    </row>
  </sheetData>
  <mergeCells count="14">
    <mergeCell ref="B6:C6"/>
    <mergeCell ref="B52:C52"/>
    <mergeCell ref="B53:C53"/>
    <mergeCell ref="B54:C54"/>
    <mergeCell ref="B40:C40"/>
    <mergeCell ref="B38:C38"/>
    <mergeCell ref="B31:C31"/>
    <mergeCell ref="B32:C32"/>
    <mergeCell ref="B33:C33"/>
    <mergeCell ref="B45:C45"/>
    <mergeCell ref="B47:C47"/>
    <mergeCell ref="B46:C46"/>
    <mergeCell ref="B27:C27"/>
    <mergeCell ref="B13:C13"/>
  </mergeCells>
  <printOptions gridLines="1"/>
  <pageMargins left="0.7" right="0.7" top="0.75" bottom="0.75" header="0.3" footer="0.3"/>
  <pageSetup orientation="landscape" verticalDpi="200" r:id="rId1"/>
  <headerFooter>
    <oddHeader>&amp;L*Adjust teams to recalculate sales&amp;C&amp;"-,Bold"&amp;16Cost Analysis for Tournament</oddHeader>
    <oddFooter>&amp;C&amp;"-,Bold"FFR = Family, Friends, or Relatives views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view="pageLayout" zoomScaleNormal="100" workbookViewId="0">
      <selection activeCell="A15" sqref="A15"/>
    </sheetView>
  </sheetViews>
  <sheetFormatPr defaultRowHeight="15" x14ac:dyDescent="0.25"/>
  <cols>
    <col min="1" max="1" width="21.85546875" customWidth="1"/>
    <col min="2" max="2" width="19.5703125" customWidth="1"/>
    <col min="3" max="3" width="15.140625" customWidth="1"/>
    <col min="4" max="4" width="15.85546875" customWidth="1"/>
    <col min="5" max="5" width="15.5703125" customWidth="1"/>
    <col min="6" max="6" width="11.42578125" customWidth="1"/>
    <col min="7" max="7" width="12.42578125" customWidth="1"/>
  </cols>
  <sheetData>
    <row r="2" spans="1:8" s="3" customFormat="1" ht="18.75" x14ac:dyDescent="0.3">
      <c r="A2" s="70" t="s">
        <v>15</v>
      </c>
      <c r="B2"/>
      <c r="C2"/>
      <c r="D2"/>
      <c r="E2"/>
      <c r="F2"/>
      <c r="G2"/>
    </row>
    <row r="3" spans="1:8" s="54" customFormat="1" ht="19.5" thickBot="1" x14ac:dyDescent="0.3">
      <c r="A3" s="52" t="s">
        <v>16</v>
      </c>
      <c r="B3" s="52" t="s">
        <v>17</v>
      </c>
      <c r="C3" s="52" t="s">
        <v>18</v>
      </c>
      <c r="D3" s="52" t="s">
        <v>19</v>
      </c>
      <c r="E3" s="53" t="s">
        <v>4</v>
      </c>
    </row>
    <row r="4" spans="1:8" ht="30" x14ac:dyDescent="0.25">
      <c r="A4" s="55" t="s">
        <v>20</v>
      </c>
      <c r="B4" s="55" t="s">
        <v>21</v>
      </c>
      <c r="C4" s="56">
        <v>1</v>
      </c>
      <c r="D4" s="57">
        <v>499</v>
      </c>
      <c r="E4" s="57">
        <f t="shared" ref="E4:E11" si="0">C4*D4</f>
        <v>499</v>
      </c>
      <c r="G4" s="77" t="s">
        <v>22</v>
      </c>
      <c r="H4" s="77"/>
    </row>
    <row r="5" spans="1:8" ht="30.75" thickBot="1" x14ac:dyDescent="0.3">
      <c r="A5" s="58" t="s">
        <v>23</v>
      </c>
      <c r="B5" s="58" t="s">
        <v>24</v>
      </c>
      <c r="C5" s="58">
        <v>1</v>
      </c>
      <c r="D5" s="59">
        <v>125</v>
      </c>
      <c r="E5" s="59">
        <f t="shared" si="0"/>
        <v>125</v>
      </c>
      <c r="G5" s="77"/>
      <c r="H5" s="77"/>
    </row>
    <row r="6" spans="1:8" ht="15.75" thickBot="1" x14ac:dyDescent="0.3">
      <c r="A6" s="58" t="s">
        <v>25</v>
      </c>
      <c r="B6" s="58" t="s">
        <v>24</v>
      </c>
      <c r="C6" s="58">
        <v>1</v>
      </c>
      <c r="D6" s="59">
        <v>27.95</v>
      </c>
      <c r="E6" s="59">
        <f t="shared" si="0"/>
        <v>27.95</v>
      </c>
      <c r="G6" s="77"/>
      <c r="H6" s="77"/>
    </row>
    <row r="7" spans="1:8" ht="15.75" thickBot="1" x14ac:dyDescent="0.3">
      <c r="A7" s="58" t="s">
        <v>26</v>
      </c>
      <c r="B7" s="58" t="s">
        <v>27</v>
      </c>
      <c r="C7" s="58">
        <v>1</v>
      </c>
      <c r="D7" s="59">
        <v>14.98</v>
      </c>
      <c r="E7" s="59">
        <f t="shared" si="0"/>
        <v>14.98</v>
      </c>
      <c r="G7" s="77"/>
      <c r="H7" s="77"/>
    </row>
    <row r="8" spans="1:8" ht="21.75" customHeight="1" thickBot="1" x14ac:dyDescent="0.3">
      <c r="A8" s="58" t="s">
        <v>28</v>
      </c>
      <c r="B8" s="58" t="s">
        <v>29</v>
      </c>
      <c r="C8" s="58">
        <v>1</v>
      </c>
      <c r="D8" s="59">
        <v>16.97</v>
      </c>
      <c r="E8" s="59">
        <f t="shared" si="0"/>
        <v>16.97</v>
      </c>
      <c r="G8" s="77"/>
      <c r="H8" s="77"/>
    </row>
    <row r="9" spans="1:8" ht="22.5" customHeight="1" thickBot="1" x14ac:dyDescent="0.3">
      <c r="A9" s="58" t="s">
        <v>30</v>
      </c>
      <c r="B9" s="58" t="s">
        <v>29</v>
      </c>
      <c r="C9" s="58">
        <v>1</v>
      </c>
      <c r="D9" s="59">
        <v>16.489999999999998</v>
      </c>
      <c r="E9" s="60">
        <f t="shared" si="0"/>
        <v>16.489999999999998</v>
      </c>
      <c r="G9" s="77"/>
      <c r="H9" s="77"/>
    </row>
    <row r="10" spans="1:8" ht="15.75" thickBot="1" x14ac:dyDescent="0.3">
      <c r="A10" s="58" t="s">
        <v>31</v>
      </c>
      <c r="B10" s="58" t="s">
        <v>32</v>
      </c>
      <c r="C10" s="58">
        <v>1</v>
      </c>
      <c r="D10" s="59">
        <v>20</v>
      </c>
      <c r="E10" s="59">
        <f t="shared" si="0"/>
        <v>20</v>
      </c>
      <c r="G10" s="77"/>
      <c r="H10" s="77"/>
    </row>
    <row r="11" spans="1:8" ht="15.75" thickBot="1" x14ac:dyDescent="0.3">
      <c r="A11" s="58" t="s">
        <v>33</v>
      </c>
      <c r="B11" s="58" t="s">
        <v>34</v>
      </c>
      <c r="C11" s="58">
        <v>1</v>
      </c>
      <c r="D11" s="59">
        <v>100</v>
      </c>
      <c r="E11" s="59">
        <f t="shared" si="0"/>
        <v>100</v>
      </c>
      <c r="G11" s="77"/>
      <c r="H11" s="77"/>
    </row>
    <row r="12" spans="1:8" x14ac:dyDescent="0.25">
      <c r="A12" s="61" t="s">
        <v>35</v>
      </c>
      <c r="B12" s="61"/>
      <c r="C12" s="61"/>
      <c r="D12" s="62">
        <f>SUM(D4:D11)</f>
        <v>820.3900000000001</v>
      </c>
      <c r="E12" s="63">
        <f>SUM(E4:E11)</f>
        <v>820.3900000000001</v>
      </c>
    </row>
    <row r="13" spans="1:8" x14ac:dyDescent="0.25">
      <c r="C13" s="64"/>
      <c r="D13" s="64"/>
    </row>
    <row r="14" spans="1:8" x14ac:dyDescent="0.25">
      <c r="C14" s="64"/>
      <c r="D14" s="64"/>
    </row>
    <row r="15" spans="1:8" ht="18.75" x14ac:dyDescent="0.3">
      <c r="A15" s="70" t="s">
        <v>36</v>
      </c>
      <c r="C15" s="64"/>
      <c r="D15" s="64"/>
    </row>
    <row r="16" spans="1:8" s="54" customFormat="1" ht="19.5" thickBot="1" x14ac:dyDescent="0.3">
      <c r="A16" s="52" t="s">
        <v>16</v>
      </c>
      <c r="B16" s="52" t="s">
        <v>17</v>
      </c>
      <c r="C16" s="52" t="s">
        <v>18</v>
      </c>
      <c r="D16" s="65" t="s">
        <v>19</v>
      </c>
      <c r="E16" s="66" t="s">
        <v>4</v>
      </c>
    </row>
    <row r="17" spans="1:5" ht="30" x14ac:dyDescent="0.25">
      <c r="A17" s="55" t="s">
        <v>20</v>
      </c>
      <c r="B17" s="55" t="s">
        <v>37</v>
      </c>
      <c r="C17" s="56">
        <v>1</v>
      </c>
      <c r="D17" s="57">
        <v>499</v>
      </c>
      <c r="E17" s="67">
        <f t="shared" ref="E17:E23" si="1">C17*D17</f>
        <v>499</v>
      </c>
    </row>
    <row r="18" spans="1:5" ht="24" customHeight="1" thickBot="1" x14ac:dyDescent="0.3">
      <c r="A18" s="58" t="s">
        <v>38</v>
      </c>
      <c r="B18" s="58" t="s">
        <v>39</v>
      </c>
      <c r="C18" s="58">
        <v>1</v>
      </c>
      <c r="D18" s="59">
        <v>319</v>
      </c>
      <c r="E18" s="60">
        <f t="shared" si="1"/>
        <v>319</v>
      </c>
    </row>
    <row r="19" spans="1:5" ht="20.25" customHeight="1" thickBot="1" x14ac:dyDescent="0.3">
      <c r="A19" s="58" t="s">
        <v>40</v>
      </c>
      <c r="B19" s="58" t="s">
        <v>39</v>
      </c>
      <c r="C19" s="58">
        <v>1</v>
      </c>
      <c r="D19" s="59">
        <v>99</v>
      </c>
      <c r="E19" s="60">
        <f t="shared" si="1"/>
        <v>99</v>
      </c>
    </row>
    <row r="20" spans="1:5" ht="30.75" thickBot="1" x14ac:dyDescent="0.3">
      <c r="A20" s="58" t="s">
        <v>41</v>
      </c>
      <c r="B20" s="58" t="s">
        <v>42</v>
      </c>
      <c r="C20" s="58">
        <v>1</v>
      </c>
      <c r="D20" s="59">
        <v>10.99</v>
      </c>
      <c r="E20" s="60">
        <f t="shared" si="1"/>
        <v>10.99</v>
      </c>
    </row>
    <row r="21" spans="1:5" ht="30.75" thickBot="1" x14ac:dyDescent="0.3">
      <c r="A21" s="58" t="s">
        <v>43</v>
      </c>
      <c r="B21" s="58" t="s">
        <v>44</v>
      </c>
      <c r="C21" s="58">
        <v>1</v>
      </c>
      <c r="D21" s="59">
        <v>21.88</v>
      </c>
      <c r="E21" s="60">
        <f t="shared" si="1"/>
        <v>21.88</v>
      </c>
    </row>
    <row r="22" spans="1:5" ht="21.75" customHeight="1" thickBot="1" x14ac:dyDescent="0.3">
      <c r="A22" s="58" t="s">
        <v>45</v>
      </c>
      <c r="B22" s="58" t="s">
        <v>39</v>
      </c>
      <c r="C22" s="58">
        <v>1</v>
      </c>
      <c r="D22" s="59">
        <v>35</v>
      </c>
      <c r="E22" s="60">
        <f t="shared" si="1"/>
        <v>35</v>
      </c>
    </row>
    <row r="23" spans="1:5" ht="30" x14ac:dyDescent="0.25">
      <c r="A23" s="61" t="s">
        <v>46</v>
      </c>
      <c r="B23" s="61" t="s">
        <v>39</v>
      </c>
      <c r="C23" s="61">
        <v>1</v>
      </c>
      <c r="D23" s="62">
        <v>55</v>
      </c>
      <c r="E23" s="63">
        <f t="shared" si="1"/>
        <v>55</v>
      </c>
    </row>
    <row r="24" spans="1:5" ht="15.75" thickBot="1" x14ac:dyDescent="0.3">
      <c r="A24" s="68" t="s">
        <v>35</v>
      </c>
      <c r="B24" s="58"/>
      <c r="C24" s="59"/>
      <c r="D24" s="60">
        <f>SUM(D17:D23)</f>
        <v>1039.8699999999999</v>
      </c>
      <c r="E24" s="69">
        <f>SUM(E17:E23)</f>
        <v>1039.8699999999999</v>
      </c>
    </row>
  </sheetData>
  <mergeCells count="1">
    <mergeCell ref="G4:H11"/>
  </mergeCells>
  <pageMargins left="0.7" right="0.7" top="0.75" bottom="0.75" header="0.3" footer="0.3"/>
  <pageSetup orientation="landscape" verticalDpi="0" r:id="rId1"/>
  <headerFooter>
    <oddHeader>&amp;C&amp;"-,Bold"&amp;14Equipment Cost Breakdown&amp;R*Adjust quantity as needed</oddHead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breakdown</vt:lpstr>
      <vt:lpstr>Cost Breakdown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PubPoint4</dc:creator>
  <cp:lastModifiedBy>John</cp:lastModifiedBy>
  <cp:lastPrinted>2011-05-19T19:52:14Z</cp:lastPrinted>
  <dcterms:created xsi:type="dcterms:W3CDTF">2011-05-09T20:03:58Z</dcterms:created>
  <dcterms:modified xsi:type="dcterms:W3CDTF">2011-05-20T14:42:19Z</dcterms:modified>
</cp:coreProperties>
</file>